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0816E89F-BEE7-4F82-8602-4D522C4341DF}" xr6:coauthVersionLast="47" xr6:coauthVersionMax="47" xr10:uidLastSave="{00000000-0000-0000-0000-000000000000}"/>
  <bookViews>
    <workbookView xWindow="-110" yWindow="-110" windowWidth="19420" windowHeight="10300" tabRatio="726" xr2:uid="{618E54A5-9063-42D7-B1EA-42493AACAE03}"/>
  </bookViews>
  <sheets>
    <sheet name="LCS88 Comparison" sheetId="1" r:id="rId1"/>
  </sheets>
  <definedNames>
    <definedName name="ExternalData_1" localSheetId="0" hidden="1">'LCS88 Comparison'!$A$2:$B$19</definedName>
    <definedName name="ExternalData_3" localSheetId="0" hidden="1">'LCS88 Comparison'!#REF!</definedName>
    <definedName name="ExternalData_4" localSheetId="0" hidden="1">'LCS88 Comparison'!#REF!</definedName>
    <definedName name="ExternalData_5" localSheetId="0" hidden="1">'LCS88 Comparison'!$D$2:$E$14</definedName>
    <definedName name="ExternalData_6" localSheetId="0" hidden="1">'LCS88 Comparison'!$G$2:$H$19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H21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F3" i="1"/>
  <c r="F4" i="1"/>
  <c r="F5" i="1"/>
  <c r="F6" i="1"/>
  <c r="F7" i="1"/>
  <c r="F8" i="1"/>
  <c r="F9" i="1"/>
  <c r="F10" i="1"/>
  <c r="F11" i="1"/>
  <c r="F12" i="1"/>
  <c r="F13" i="1"/>
  <c r="F14" i="1"/>
  <c r="E21" i="1"/>
  <c r="F21" i="1" l="1"/>
  <c r="I21" i="1"/>
  <c r="B21" i="1"/>
  <c r="C21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A6A4F7C-E5CB-4E86-8E45-6CE30A82891D}" keepAlive="1" name="Query - LCS88NCaienlochanSUM" description="Connection to the 'LCS88NCaienlochanSUM' query in the workbook." type="5" refreshedVersion="8" background="1" saveData="1">
    <dbPr connection="Provider=Microsoft.Mashup.OleDb.1;Data Source=$Workbook$;Location=LCS88NCaienlochanSUM;Extended Properties=&quot;&quot;" command="SELECT * FROM [LCS88NCaienlochanSUM]"/>
  </connection>
  <connection id="2" xr16:uid="{2EBBA621-26E6-4FAA-8C96-A927825AE3B4}" keepAlive="1" name="Query - LCS88NCaienlochanSUM (2)" description="Connection to the 'LCS88NCaienlochanSUM (2)' query in the workbook." type="5" refreshedVersion="8" background="1" saveData="1">
    <dbPr connection="Provider=Microsoft.Mashup.OleDb.1;Data Source=$Workbook$;Location=&quot;LCS88NCaienlochanSUM (2)&quot;;Extended Properties=&quot;&quot;" command="SELECT * FROM [LCS88NCaienlochanSUM (2)]"/>
  </connection>
  <connection id="3" xr16:uid="{35BAA5E8-676D-4963-87E3-C0DB7DBB1026}" keepAlive="1" name="Query - LCS88NPropertiesSUM" description="Connection to the 'LCS88NPropertiesSUM' query in the workbook." type="5" refreshedVersion="8" background="1" saveData="1">
    <dbPr connection="Provider=Microsoft.Mashup.OleDb.1;Data Source=$Workbook$;Location=LCS88NPropertiesSUM;Extended Properties=&quot;&quot;" command="SELECT * FROM [LCS88NPropertiesSUM]"/>
  </connection>
  <connection id="4" xr16:uid="{B8788812-C02D-4B76-B6C7-B78DAEE2B6B1}" keepAlive="1" name="Query - LCS88NPropertiesSUM (2)" description="Connection to the 'LCS88NPropertiesSUM (2)' query in the workbook." type="5" refreshedVersion="8" background="1" saveData="1">
    <dbPr connection="Provider=Microsoft.Mashup.OleDb.1;Data Source=$Workbook$;Location=&quot;LCS88NPropertiesSUM (2)&quot;;Extended Properties=&quot;&quot;" command="SELECT * FROM [LCS88NPropertiesSUM (2)]"/>
  </connection>
  <connection id="5" xr16:uid="{503CDBFE-5C83-4E76-AEF5-FF34AC7CE673}" keepAlive="1" name="Query - LCS88NSG_MembersSUM" description="Connection to the 'LCS88NSG_MembersSUM' query in the workbook." type="5" refreshedVersion="8" background="1" saveData="1">
    <dbPr connection="Provider=Microsoft.Mashup.OleDb.1;Data Source=$Workbook$;Location=LCS88NSG_MembersSUM;Extended Properties=&quot;&quot;" command="SELECT * FROM [LCS88NSG_MembersSUM]"/>
  </connection>
  <connection id="6" xr16:uid="{4E660D5E-01E6-4F93-BB15-9116EAC69C90}" keepAlive="1" name="Query - LCS88NSG_MembersSUM (2)" description="Connection to the 'LCS88NSG_MembersSUM (2)' query in the workbook." type="5" refreshedVersion="8" background="1" saveData="1">
    <dbPr connection="Provider=Microsoft.Mashup.OleDb.1;Data Source=$Workbook$;Location=&quot;LCS88NSG_MembersSUM (2)&quot;;Extended Properties=&quot;&quot;" command="SELECT * FROM [LCS88NSG_MembersSUM (2)]"/>
  </connection>
  <connection id="7" xr16:uid="{6DA5E7D6-BE4C-48F1-A762-C09E281930B4}" keepAlive="1" name="Query - LCS88Section7SUM" description="Connection to the 'LCS88Section7SUM' query in the workbook." type="5" refreshedVersion="8" background="1" saveData="1">
    <dbPr connection="Provider=Microsoft.Mashup.OleDb.1;Data Source=$Workbook$;Location=LCS88Section7SUM;Extended Properties=&quot;&quot;" command="SELECT * FROM [LCS88Section7SUM]"/>
  </connection>
  <connection id="8" xr16:uid="{468CEF9E-0439-43DB-AF4C-E644CE7037B1}" keepAlive="1" name="Query - LCS88Section7SUM (2)" description="Connection to the 'LCS88Section7SUM (2)' query in the workbook." type="5" refreshedVersion="8" background="1" saveData="1">
    <dbPr connection="Provider=Microsoft.Mashup.OleDb.1;Data Source=$Workbook$;Location=&quot;LCS88Section7SUM (2)&quot;;Extended Properties=&quot;&quot;" command="SELECT * FROM [LCS88Section7SUM (2)]"/>
  </connection>
  <connection id="9" xr16:uid="{376E1B6A-F2CF-437C-A804-90F45B5ED4B1}" keepAlive="1" name="Query - LCS88Section7SUM (3)" description="Connection to the 'LCS88Section7SUM (3)' query in the workbook." type="5" refreshedVersion="8" background="1" saveData="1">
    <dbPr connection="Provider=Microsoft.Mashup.OleDb.1;Data Source=$Workbook$;Location=&quot;LCS88Section7SUM (3)&quot;;Extended Properties=&quot;&quot;" command="SELECT * FROM [LCS88Section7SUM (3)]"/>
  </connection>
  <connection id="10" xr16:uid="{F1B462B4-01D5-426A-A89A-FD20924AA768}" keepAlive="1" name="Query - LCS88Section7SUM (4)" description="Connection to the 'LCS88Section7SUM (4)' query in the workbook." type="5" refreshedVersion="8" background="1" saveData="1">
    <dbPr connection="Provider=Microsoft.Mashup.OleDb.1;Data Source=$Workbook$;Location=&quot;LCS88Section7SUM (4)&quot;;Extended Properties=&quot;&quot;" command="SELECT * FROM [LCS88Section7SUM (4)]"/>
  </connection>
</connections>
</file>

<file path=xl/sharedStrings.xml><?xml version="1.0" encoding="utf-8"?>
<sst xmlns="http://schemas.openxmlformats.org/spreadsheetml/2006/main" count="65" uniqueCount="25">
  <si>
    <t>LCS_LABEL</t>
  </si>
  <si>
    <t>Sum_AREA</t>
  </si>
  <si>
    <t>blanket bog &amp; peatlands</t>
  </si>
  <si>
    <t>broadleaved woodland</t>
  </si>
  <si>
    <t>cliffs</t>
  </si>
  <si>
    <t>coarse grassland</t>
  </si>
  <si>
    <t>coniferous plantation</t>
  </si>
  <si>
    <t>heather moor</t>
  </si>
  <si>
    <t>improved grassland</t>
  </si>
  <si>
    <t>mixed woodland</t>
  </si>
  <si>
    <t>montane vegetation</t>
  </si>
  <si>
    <t>open canopy young plantation</t>
  </si>
  <si>
    <t>recently ploughed land</t>
  </si>
  <si>
    <t>smooth grassland</t>
  </si>
  <si>
    <t>water</t>
  </si>
  <si>
    <t>woodland recently felled</t>
  </si>
  <si>
    <t>LCS88 Section 7 Summary</t>
  </si>
  <si>
    <t>arable</t>
  </si>
  <si>
    <t>factories &amp; urban</t>
  </si>
  <si>
    <t>recreational land</t>
  </si>
  <si>
    <t>LCS88 Caenlochan Summary</t>
  </si>
  <si>
    <t>recently felled woodland</t>
  </si>
  <si>
    <t>TOTAL:</t>
  </si>
  <si>
    <t>Column1</t>
  </si>
  <si>
    <t>LCS88 SGDMG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</si>
</sst>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</fills>
  <borders count="3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/>
    <xf numFmtId="1" fontId="0" fillId="0" borderId="0" xfId="0" applyNumberFormat="1" applyAlignment="1">
      <alignment horizontal="center"/>
    </xf>
    <xf numFmtId="1" fontId="0" fillId="2" borderId="2" xfId="0" applyNumberFormat="1" applyFill="1" applyBorder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9"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0" formatCode="General"/>
    </dxf>
    <dxf>
      <numFmt numFmtId="1" formatCode="0"/>
      <alignment horizontal="center" vertical="bottom" textRotation="0" wrapText="0" indent="0" justifyLastLine="0" shrinkToFit="0" readingOrder="0"/>
    </dxf>
    <dxf>
      <numFmt numFmtId="1" formatCode="0"/>
      <alignment horizontal="center" vertical="bottom" textRotation="0" wrapText="0" indent="0" justifyLastLine="0" shrinkToFit="0" readingOrder="0"/>
    </dxf>
    <dxf>
      <numFmt numFmtId="0" formatCode="General"/>
    </dxf>
    <dxf>
      <numFmt numFmtId="1" formatCode="0"/>
      <alignment horizontal="center" vertical="bottom" textRotation="0" wrapText="0" indent="0" justifyLastLine="0" shrinkToFit="0" readingOrder="0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8" xr16:uid="{D03374AF-C143-47B4-9C95-BF68F70738D8}" autoFormatId="16" applyNumberFormats="0" applyBorderFormats="0" applyFontFormats="0" applyPatternFormats="0" applyAlignmentFormats="0" applyWidthHeightFormats="0">
  <queryTableRefresh nextId="6" unboundColumnsRight="1">
    <queryTableFields count="3">
      <queryTableField id="2" name="LCS_LABEL" tableColumnId="2"/>
      <queryTableField id="4" name="Sum_AREA" tableColumnId="4"/>
      <queryTableField id="5" dataBound="0" tableColumnId="1"/>
    </queryTableFields>
    <queryTableDeletedFields count="2">
      <deletedField name="FID"/>
      <deletedField name="Cnt_LCS_LABEL"/>
    </queryTableDeleted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2" xr16:uid="{21935592-434B-4C22-8BA8-7A5E6B828BD6}" autoFormatId="16" applyNumberFormats="0" applyBorderFormats="0" applyFontFormats="0" applyPatternFormats="0" applyAlignmentFormats="0" applyWidthHeightFormats="0">
  <queryTableRefresh nextId="6" unboundColumnsRight="1">
    <queryTableFields count="3">
      <queryTableField id="2" name="LCS_LABEL" tableColumnId="2"/>
      <queryTableField id="4" name="Sum_AREA" tableColumnId="4"/>
      <queryTableField id="5" dataBound="0" tableColumnId="1"/>
    </queryTableFields>
    <queryTableDeletedFields count="2">
      <deletedField name="FID"/>
      <deletedField name="Cnt_LCS_LABEL"/>
    </queryTableDeleted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10" xr16:uid="{93625158-1BB1-4A85-A9BA-CC1471BDACE6}" autoFormatId="16" applyNumberFormats="0" applyBorderFormats="0" applyFontFormats="0" applyPatternFormats="0" applyAlignmentFormats="0" applyWidthHeightFormats="0">
  <queryTableRefresh nextId="6" unboundColumnsRight="1">
    <queryTableFields count="3">
      <queryTableField id="2" name="LCS_LABEL" tableColumnId="2"/>
      <queryTableField id="4" name="Sum_AREA" tableColumnId="4"/>
      <queryTableField id="5" dataBound="0" tableColumnId="1"/>
    </queryTableFields>
    <queryTableDeletedFields count="2">
      <deletedField name="FID"/>
      <deletedField name="Cnt_LCS_LABEL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2048036-057B-48BA-BCF0-46FA0100D885}" name="LCS88Section7SUM6" displayName="LCS88Section7SUM6" ref="A2:C19" tableType="queryTable" totalsRowShown="0">
  <autoFilter ref="A2:C19" xr:uid="{82048036-057B-48BA-BCF0-46FA0100D885}"/>
  <tableColumns count="3">
    <tableColumn id="2" xr3:uid="{BB335C1E-2C5A-4809-95B8-E7A165406535}" uniqueName="2" name="LCS_LABEL" queryTableFieldId="2" dataDxfId="8"/>
    <tableColumn id="4" xr3:uid="{F920C2B8-A43E-47F1-B4DE-887AF6D09801}" uniqueName="4" name="Sum_AREA" queryTableFieldId="4" dataDxfId="7"/>
    <tableColumn id="1" xr3:uid="{1C9FE5C3-2487-4E94-84C9-E291A9D36336}" uniqueName="1" name="Column1" queryTableFieldId="5" dataDxfId="0">
      <calculatedColumnFormula>(B3/50511)*100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C2205C2-0DF0-445D-965C-E5987E1ABF79}" name="LCS88NCaienlochanSUM10" displayName="LCS88NCaienlochanSUM10" ref="D2:F14" tableType="queryTable" totalsRowShown="0">
  <autoFilter ref="D2:F14" xr:uid="{9C2205C2-0DF0-445D-965C-E5987E1ABF79}"/>
  <tableColumns count="3">
    <tableColumn id="2" xr3:uid="{AFC0571C-B0CC-4C34-91E6-BCE977DB4A65}" uniqueName="2" name="LCS_LABEL" queryTableFieldId="2" dataDxfId="6"/>
    <tableColumn id="4" xr3:uid="{11522D20-2772-436E-A984-EB93CB41F077}" uniqueName="4" name="Sum_AREA" queryTableFieldId="4" dataDxfId="5"/>
    <tableColumn id="1" xr3:uid="{0EC0466A-F5B5-4449-A37E-26C4296CF890}" uniqueName="1" name="Column1" queryTableFieldId="5" dataDxfId="4">
      <calculatedColumnFormula>(LCS88NCaienlochanSUM10[[#This Row],[Sum_AREA]]/4947)*100</calculatedColumnFormula>
    </tableColumn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4CA1366-D8FE-4B82-B604-47CD68C65DA0}" name="LCS88Section7SUM62" displayName="LCS88Section7SUM62" ref="G2:I19" tableType="queryTable" totalsRowShown="0">
  <autoFilter ref="G2:I19" xr:uid="{34CA1366-D8FE-4B82-B604-47CD68C65DA0}"/>
  <tableColumns count="3">
    <tableColumn id="2" xr3:uid="{364BCD5E-11BC-4981-A777-723F93FD09FD}" uniqueName="2" name="LCS_LABEL" queryTableFieldId="2" dataDxfId="3"/>
    <tableColumn id="4" xr3:uid="{77883F53-035D-47BA-AEE3-6E33DD08065C}" uniqueName="4" name="Sum_AREA" queryTableFieldId="4" dataDxfId="2"/>
    <tableColumn id="1" xr3:uid="{1F874D22-D19B-4FE4-B91E-733D198E0EC0}" uniqueName="1" name="Column1" queryTableFieldId="5" dataDxfId="1">
      <calculatedColumnFormula>(LCS88Section7SUM62[[#This Row],[Sum_AREA]]/21336)*100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B88B5-439C-4D63-A80E-ED9B3572F1EC}">
  <dimension ref="A1:I21"/>
  <sheetViews>
    <sheetView tabSelected="1" workbookViewId="0">
      <selection activeCell="D8" sqref="D8"/>
    </sheetView>
  </sheetViews>
  <sheetFormatPr defaultRowHeight="14.5" x14ac:dyDescent="0.35"/>
  <cols>
    <col min="1" max="1" width="30" customWidth="1"/>
    <col min="2" max="2" width="16.90625" customWidth="1"/>
    <col min="4" max="4" width="26.08984375" customWidth="1"/>
    <col min="7" max="7" width="26.6328125" customWidth="1"/>
  </cols>
  <sheetData>
    <row r="1" spans="1:9" x14ac:dyDescent="0.35">
      <c r="A1" s="7" t="s">
        <v>24</v>
      </c>
      <c r="B1" s="7"/>
      <c r="D1" s="7" t="s">
        <v>20</v>
      </c>
      <c r="E1" s="7"/>
      <c r="G1" s="7" t="s">
        <v>16</v>
      </c>
      <c r="H1" s="7"/>
    </row>
    <row r="2" spans="1:9" x14ac:dyDescent="0.35">
      <c r="A2" t="s">
        <v>0</v>
      </c>
      <c r="B2" t="s">
        <v>1</v>
      </c>
      <c r="C2" t="s">
        <v>23</v>
      </c>
      <c r="D2" t="s">
        <v>0</v>
      </c>
      <c r="E2" t="s">
        <v>1</v>
      </c>
      <c r="F2" t="s">
        <v>23</v>
      </c>
      <c r="G2" t="s">
        <v>0</v>
      </c>
      <c r="H2" t="s">
        <v>1</v>
      </c>
      <c r="I2" t="s">
        <v>23</v>
      </c>
    </row>
    <row r="3" spans="1:9" x14ac:dyDescent="0.35">
      <c r="A3" t="s">
        <v>17</v>
      </c>
      <c r="B3" s="3">
        <v>177</v>
      </c>
      <c r="C3" s="3">
        <f t="shared" ref="C3:C19" si="0">(B3/50511)*100</f>
        <v>0.35041872067470448</v>
      </c>
      <c r="D3" t="s">
        <v>17</v>
      </c>
      <c r="E3" s="3">
        <v>0</v>
      </c>
      <c r="F3" s="3">
        <f>(LCS88NCaienlochanSUM10[[#This Row],[Sum_AREA]]/4947)*100</f>
        <v>0</v>
      </c>
      <c r="G3" t="s">
        <v>17</v>
      </c>
      <c r="H3" s="3">
        <v>0</v>
      </c>
      <c r="I3" s="1">
        <f>(LCS88Section7SUM62[[#This Row],[Sum_AREA]]/21336)*100</f>
        <v>0</v>
      </c>
    </row>
    <row r="4" spans="1:9" x14ac:dyDescent="0.35">
      <c r="A4" t="s">
        <v>2</v>
      </c>
      <c r="B4" s="3">
        <v>7370</v>
      </c>
      <c r="C4" s="3">
        <f t="shared" si="0"/>
        <v>14.590881194195324</v>
      </c>
      <c r="D4" t="s">
        <v>2</v>
      </c>
      <c r="E4" s="3">
        <v>2048.0798793807626</v>
      </c>
      <c r="F4" s="3">
        <f>(LCS88NCaienlochanSUM10[[#This Row],[Sum_AREA]]/4947)*100</f>
        <v>41.400442275738072</v>
      </c>
      <c r="G4" t="s">
        <v>2</v>
      </c>
      <c r="H4" s="3">
        <v>4861.5845351815224</v>
      </c>
      <c r="I4" s="3">
        <f>(LCS88Section7SUM62[[#This Row],[Sum_AREA]]/21336)*100</f>
        <v>22.785829280003387</v>
      </c>
    </row>
    <row r="5" spans="1:9" x14ac:dyDescent="0.35">
      <c r="A5" t="s">
        <v>3</v>
      </c>
      <c r="B5" s="3">
        <v>428</v>
      </c>
      <c r="C5" s="3">
        <f t="shared" si="0"/>
        <v>0.84734018332640415</v>
      </c>
      <c r="D5" t="s">
        <v>3</v>
      </c>
      <c r="E5" s="3">
        <v>1.9794541597366331</v>
      </c>
      <c r="F5" s="3">
        <f>(LCS88NCaienlochanSUM10[[#This Row],[Sum_AREA]]/4947)*100</f>
        <v>4.0013223362373826E-2</v>
      </c>
      <c r="G5" t="s">
        <v>3</v>
      </c>
      <c r="H5" s="3">
        <v>71.384937331080437</v>
      </c>
      <c r="I5" s="3">
        <f>(LCS88Section7SUM62[[#This Row],[Sum_AREA]]/21336)*100</f>
        <v>0.33457507185545765</v>
      </c>
    </row>
    <row r="6" spans="1:9" x14ac:dyDescent="0.35">
      <c r="A6" t="s">
        <v>4</v>
      </c>
      <c r="B6" s="3">
        <v>189</v>
      </c>
      <c r="C6" s="3">
        <f t="shared" si="0"/>
        <v>0.3741759220763794</v>
      </c>
      <c r="D6" t="s">
        <v>4</v>
      </c>
      <c r="E6" s="3">
        <v>99.831496998667717</v>
      </c>
      <c r="F6" s="3">
        <f>(LCS88NCaienlochanSUM10[[#This Row],[Sum_AREA]]/4947)*100</f>
        <v>2.0180209621723817</v>
      </c>
      <c r="G6" t="s">
        <v>4</v>
      </c>
      <c r="H6" s="3">
        <v>67.976603269577026</v>
      </c>
      <c r="I6" s="3">
        <f>(LCS88Section7SUM62[[#This Row],[Sum_AREA]]/21336)*100</f>
        <v>0.31860050276329688</v>
      </c>
    </row>
    <row r="7" spans="1:9" x14ac:dyDescent="0.35">
      <c r="A7" t="s">
        <v>5</v>
      </c>
      <c r="B7" s="3">
        <v>86</v>
      </c>
      <c r="C7" s="3">
        <f t="shared" si="0"/>
        <v>0.17025994337866998</v>
      </c>
      <c r="D7" t="s">
        <v>5</v>
      </c>
      <c r="E7" s="3">
        <v>42.976463317871094</v>
      </c>
      <c r="F7" s="3">
        <f>(LCS88NCaienlochanSUM10[[#This Row],[Sum_AREA]]/4947)*100</f>
        <v>0.86873788796990281</v>
      </c>
      <c r="G7" t="s">
        <v>5</v>
      </c>
      <c r="H7" s="3">
        <v>86.238859176635742</v>
      </c>
      <c r="I7" s="3">
        <f>(LCS88Section7SUM62[[#This Row],[Sum_AREA]]/21336)*100</f>
        <v>0.40419412812446448</v>
      </c>
    </row>
    <row r="8" spans="1:9" x14ac:dyDescent="0.35">
      <c r="A8" t="s">
        <v>6</v>
      </c>
      <c r="B8" s="3">
        <v>4525</v>
      </c>
      <c r="C8" s="3">
        <f t="shared" si="0"/>
        <v>8.9584446952149044</v>
      </c>
      <c r="D8" t="s">
        <v>6</v>
      </c>
      <c r="E8" s="3">
        <v>4.6535205841064453</v>
      </c>
      <c r="F8" s="3">
        <f>(LCS88NCaienlochanSUM10[[#This Row],[Sum_AREA]]/4947)*100</f>
        <v>9.4067527473346388E-2</v>
      </c>
      <c r="G8" t="s">
        <v>6</v>
      </c>
      <c r="H8" s="3">
        <v>1328.1642145216465</v>
      </c>
      <c r="I8" s="3">
        <f>(LCS88Section7SUM62[[#This Row],[Sum_AREA]]/21336)*100</f>
        <v>6.2249916316162661</v>
      </c>
    </row>
    <row r="9" spans="1:9" x14ac:dyDescent="0.35">
      <c r="A9" t="s">
        <v>7</v>
      </c>
      <c r="B9" s="3">
        <v>25935</v>
      </c>
      <c r="C9" s="3">
        <f t="shared" si="0"/>
        <v>51.34525152936984</v>
      </c>
      <c r="D9" t="s">
        <v>7</v>
      </c>
      <c r="E9" s="3">
        <v>1622.1882255673409</v>
      </c>
      <c r="F9" s="3">
        <f>(LCS88NCaienlochanSUM10[[#This Row],[Sum_AREA]]/4947)*100</f>
        <v>32.7913528515735</v>
      </c>
      <c r="G9" t="s">
        <v>7</v>
      </c>
      <c r="H9" s="3">
        <v>10568.166176416911</v>
      </c>
      <c r="I9" s="3">
        <f>(LCS88Section7SUM62[[#This Row],[Sum_AREA]]/21336)*100</f>
        <v>49.532087441024139</v>
      </c>
    </row>
    <row r="10" spans="1:9" x14ac:dyDescent="0.35">
      <c r="A10" t="s">
        <v>8</v>
      </c>
      <c r="B10" s="3">
        <v>3703</v>
      </c>
      <c r="C10" s="3">
        <f t="shared" si="0"/>
        <v>7.3310763992001746</v>
      </c>
      <c r="D10" t="s">
        <v>10</v>
      </c>
      <c r="E10" s="3">
        <v>0</v>
      </c>
      <c r="F10" s="3">
        <f>(LCS88NCaienlochanSUM10[[#This Row],[Sum_AREA]]/4947)*100</f>
        <v>0</v>
      </c>
      <c r="G10" t="s">
        <v>8</v>
      </c>
      <c r="H10" s="3">
        <v>1112.6911581913009</v>
      </c>
      <c r="I10" s="3">
        <f>(LCS88Section7SUM62[[#This Row],[Sum_AREA]]/21336)*100</f>
        <v>5.2150879180319691</v>
      </c>
    </row>
    <row r="11" spans="1:9" x14ac:dyDescent="0.35">
      <c r="A11" t="s">
        <v>9</v>
      </c>
      <c r="B11" s="3">
        <v>200</v>
      </c>
      <c r="C11" s="3">
        <f t="shared" si="0"/>
        <v>0.39595335669458137</v>
      </c>
      <c r="D11" t="s">
        <v>13</v>
      </c>
      <c r="E11" s="3">
        <v>0</v>
      </c>
      <c r="F11" s="3">
        <f>(LCS88NCaienlochanSUM10[[#This Row],[Sum_AREA]]/4947)*100</f>
        <v>0</v>
      </c>
      <c r="G11" t="s">
        <v>9</v>
      </c>
      <c r="H11" s="3">
        <v>19.123924612998962</v>
      </c>
      <c r="I11" s="3">
        <f>(LCS88Section7SUM62[[#This Row],[Sum_AREA]]/21336)*100</f>
        <v>8.9632192599357716E-2</v>
      </c>
    </row>
    <row r="12" spans="1:9" x14ac:dyDescent="0.35">
      <c r="A12" t="s">
        <v>10</v>
      </c>
      <c r="B12" s="3">
        <v>3090</v>
      </c>
      <c r="C12" s="3">
        <f t="shared" si="0"/>
        <v>6.1174793609312816</v>
      </c>
      <c r="D12" t="s">
        <v>10</v>
      </c>
      <c r="E12" s="3">
        <v>1085.7988822460175</v>
      </c>
      <c r="F12" s="3">
        <f>(LCS88NCaienlochanSUM10[[#This Row],[Sum_AREA]]/4947)*100</f>
        <v>21.948633156377955</v>
      </c>
      <c r="G12" t="s">
        <v>10</v>
      </c>
      <c r="H12" s="3">
        <v>1637.5049772262573</v>
      </c>
      <c r="I12" s="3">
        <f>(LCS88Section7SUM62[[#This Row],[Sum_AREA]]/21336)*100</f>
        <v>7.6748452250949439</v>
      </c>
    </row>
    <row r="13" spans="1:9" x14ac:dyDescent="0.35">
      <c r="A13" t="s">
        <v>11</v>
      </c>
      <c r="B13" s="3">
        <v>372</v>
      </c>
      <c r="C13" s="3">
        <f t="shared" si="0"/>
        <v>0.73647324345192133</v>
      </c>
      <c r="D13" t="s">
        <v>11</v>
      </c>
      <c r="E13" s="3">
        <v>0</v>
      </c>
      <c r="F13" s="3">
        <f>(LCS88NCaienlochanSUM10[[#This Row],[Sum_AREA]]/4947)*100</f>
        <v>0</v>
      </c>
      <c r="G13" t="s">
        <v>11</v>
      </c>
      <c r="H13" s="3">
        <v>15.996476531028748</v>
      </c>
      <c r="I13" s="3">
        <f>(LCS88Section7SUM62[[#This Row],[Sum_AREA]]/21336)*100</f>
        <v>7.4974111975200347E-2</v>
      </c>
    </row>
    <row r="14" spans="1:9" x14ac:dyDescent="0.35">
      <c r="A14" t="s">
        <v>12</v>
      </c>
      <c r="B14" s="3">
        <v>255</v>
      </c>
      <c r="C14" s="3">
        <f t="shared" si="0"/>
        <v>0.50484052978559124</v>
      </c>
      <c r="D14" t="s">
        <v>12</v>
      </c>
      <c r="E14" s="3">
        <v>0</v>
      </c>
      <c r="F14" s="3">
        <f>(LCS88NCaienlochanSUM10[[#This Row],[Sum_AREA]]/4947)*100</f>
        <v>0</v>
      </c>
      <c r="G14" t="s">
        <v>12</v>
      </c>
      <c r="H14" s="3">
        <v>0.34496352076530501</v>
      </c>
      <c r="I14" s="3">
        <f>(LCS88Section7SUM62[[#This Row],[Sum_AREA]]/21336)*100</f>
        <v>1.6168144017871438E-3</v>
      </c>
    </row>
    <row r="15" spans="1:9" x14ac:dyDescent="0.35">
      <c r="A15" t="s">
        <v>13</v>
      </c>
      <c r="B15" s="3">
        <v>3741</v>
      </c>
      <c r="C15" s="3">
        <f t="shared" si="0"/>
        <v>7.4063075369721441</v>
      </c>
      <c r="D15" s="2" t="s">
        <v>13</v>
      </c>
      <c r="E15" s="4">
        <v>40.993553161621094</v>
      </c>
      <c r="F15" s="3"/>
      <c r="G15" t="s">
        <v>13</v>
      </c>
      <c r="H15" s="3">
        <v>1514.0164127349854</v>
      </c>
      <c r="I15" s="3">
        <f>(LCS88Section7SUM62[[#This Row],[Sum_AREA]]/21336)*100</f>
        <v>7.0960649265794222</v>
      </c>
    </row>
    <row r="16" spans="1:9" x14ac:dyDescent="0.35">
      <c r="A16" t="s">
        <v>14</v>
      </c>
      <c r="B16" s="3">
        <v>263</v>
      </c>
      <c r="C16" s="3">
        <f t="shared" si="0"/>
        <v>0.5206786640533746</v>
      </c>
      <c r="D16" t="s">
        <v>14</v>
      </c>
      <c r="E16" s="1">
        <v>0</v>
      </c>
      <c r="F16" s="3"/>
      <c r="G16" t="s">
        <v>14</v>
      </c>
      <c r="H16" s="3">
        <v>30.492156028747559</v>
      </c>
      <c r="I16" s="3">
        <f>(LCS88Section7SUM62[[#This Row],[Sum_AREA]]/21336)*100</f>
        <v>0.14291411712011418</v>
      </c>
    </row>
    <row r="17" spans="1:9" x14ac:dyDescent="0.35">
      <c r="A17" t="s">
        <v>15</v>
      </c>
      <c r="B17" s="3">
        <v>143</v>
      </c>
      <c r="C17" s="3">
        <f t="shared" si="0"/>
        <v>0.28310665003662566</v>
      </c>
      <c r="D17" t="s">
        <v>21</v>
      </c>
      <c r="E17" s="1">
        <v>0</v>
      </c>
      <c r="F17" s="3"/>
      <c r="G17" t="s">
        <v>15</v>
      </c>
      <c r="H17" s="3">
        <v>22.330451011657715</v>
      </c>
      <c r="I17" s="3">
        <f>(LCS88Section7SUM62[[#This Row],[Sum_AREA]]/21336)*100</f>
        <v>0.10466090650383256</v>
      </c>
    </row>
    <row r="18" spans="1:9" x14ac:dyDescent="0.35">
      <c r="A18" t="s">
        <v>18</v>
      </c>
      <c r="B18" s="3">
        <v>17</v>
      </c>
      <c r="C18" s="3">
        <f t="shared" si="0"/>
        <v>3.3656035319039414E-2</v>
      </c>
      <c r="D18" t="s">
        <v>18</v>
      </c>
      <c r="E18" s="1">
        <v>0</v>
      </c>
      <c r="F18" s="3"/>
      <c r="G18" t="s">
        <v>18</v>
      </c>
      <c r="H18" s="3">
        <v>0</v>
      </c>
      <c r="I18" s="3">
        <f>(LCS88Section7SUM62[[#This Row],[Sum_AREA]]/21336)*100</f>
        <v>0</v>
      </c>
    </row>
    <row r="19" spans="1:9" x14ac:dyDescent="0.35">
      <c r="A19" t="s">
        <v>19</v>
      </c>
      <c r="B19" s="3">
        <v>17</v>
      </c>
      <c r="C19" s="3">
        <f t="shared" si="0"/>
        <v>3.3656035319039414E-2</v>
      </c>
      <c r="D19" t="s">
        <v>19</v>
      </c>
      <c r="E19" s="1">
        <v>0</v>
      </c>
      <c r="F19" s="3"/>
      <c r="G19" t="s">
        <v>19</v>
      </c>
      <c r="H19" s="3">
        <v>0</v>
      </c>
      <c r="I19" s="3">
        <f>(LCS88Section7SUM62[[#This Row],[Sum_AREA]]/21336)*100</f>
        <v>0</v>
      </c>
    </row>
    <row r="21" spans="1:9" x14ac:dyDescent="0.35">
      <c r="A21" s="6" t="s">
        <v>22</v>
      </c>
      <c r="B21" s="5">
        <f>(B3+B4+B5+B6+B7+B8+B9+B10+B11+B12+B13+B14+B15+B16+B17+B18+B19)</f>
        <v>50511</v>
      </c>
      <c r="C21" s="5">
        <f>(C3+C4+C5+C6+C7+C8+C9+C10+C11+C12+C13+C14+C15+C16+C17+C18+C19)</f>
        <v>100.00000000000001</v>
      </c>
      <c r="E21" s="5">
        <f>(E3+E4+E5+E6+E7+E8+E9+E10+E11+E12+E13+E14+E15+E16+E17+E18+E19)</f>
        <v>4946.5014754161239</v>
      </c>
      <c r="F21" s="5">
        <f>(F3+F4+F5+F6+F7+F8+F9+F10+F11+F12+F13+F14+F15+F16+F17+F18+F19)</f>
        <v>99.161267884667524</v>
      </c>
      <c r="G21" s="6" t="s">
        <v>22</v>
      </c>
      <c r="H21" s="5">
        <f>(H3+H4+H5+H6+H7+H8+H9+H10+H11+H12+H13+H14+H15+H16+H17+H18+H19)</f>
        <v>21336.015845755115</v>
      </c>
      <c r="I21" s="5">
        <f>(I3+I4+I5+I6+I7+I8+I9+I10+I11+I12+I13+I14+I15+I16+I17+I18+I19)</f>
        <v>100.00007426769362</v>
      </c>
    </row>
  </sheetData>
  <mergeCells count="3">
    <mergeCell ref="A1:B1"/>
    <mergeCell ref="D1:E1"/>
    <mergeCell ref="G1:H1"/>
  </mergeCells>
  <pageMargins left="0.7" right="0.7" top="0.75" bottom="0.75" header="0.3" footer="0.3"/>
  <tableParts count="3">
    <tablePart r:id="rId1"/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4338EB8-CE00-4625-BF12-C51B4846570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LCS88 Comparison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Miles</dc:creator>
  <cp:lastModifiedBy>Victor Clements</cp:lastModifiedBy>
  <dcterms:created xsi:type="dcterms:W3CDTF">2024-07-03T08:00:03Z</dcterms:created>
  <dcterms:modified xsi:type="dcterms:W3CDTF">2025-10-02T09:19:43Z</dcterms:modified>
</cp:coreProperties>
</file>