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ocuments\Deer Management Groups\South Grampian DMG\2024\Photos for website\"/>
    </mc:Choice>
  </mc:AlternateContent>
  <xr:revisionPtr revIDLastSave="0" documentId="13_ncr:1_{FD3536C1-B72D-46D9-9580-F74D625FA5B8}" xr6:coauthVersionLast="47" xr6:coauthVersionMax="47" xr10:uidLastSave="{00000000-0000-0000-0000-000000000000}"/>
  <bookViews>
    <workbookView xWindow="380" yWindow="380" windowWidth="17350" windowHeight="10080" tabRatio="726" xr2:uid="{618E54A5-9063-42D7-B1EA-42493AACAE03}"/>
  </bookViews>
  <sheets>
    <sheet name="LCS88 Comparison" sheetId="1" r:id="rId1"/>
  </sheets>
  <definedNames>
    <definedName name="ExternalData_1" localSheetId="0" hidden="1">'LCS88 Comparison'!#REF!</definedName>
    <definedName name="ExternalData_3" localSheetId="0" hidden="1">'LCS88 Comparison'!#REF!</definedName>
    <definedName name="ExternalData_4" localSheetId="0" hidden="1">'LCS88 Comparison'!$A$2:$B$19</definedName>
    <definedName name="ExternalData_5" localSheetId="0" hidden="1">'LCS88 Comparison'!#REF!</definedName>
    <definedName name="ExternalData_6" localSheetId="0" hidden="1">'LCS88 Comparison'!$E$2:$F$19</definedName>
    <definedName name="ExternalData_7" localSheetId="0" hidden="1">'LCS88 Comparison'!$I$2:$J$14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K14" i="1"/>
  <c r="K13" i="1"/>
  <c r="K12" i="1"/>
  <c r="K11" i="1"/>
  <c r="K10" i="1"/>
  <c r="K9" i="1"/>
  <c r="K8" i="1"/>
  <c r="K7" i="1"/>
  <c r="K6" i="1"/>
  <c r="K5" i="1"/>
  <c r="K4" i="1"/>
  <c r="K3" i="1"/>
  <c r="F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21" i="1"/>
  <c r="G21" i="1" l="1"/>
  <c r="K21" i="1"/>
  <c r="C2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6A4F7C-E5CB-4E86-8E45-6CE30A82891D}" keepAlive="1" name="Query - LCS88NCaienlochanSUM" description="Connection to the 'LCS88NCaienlochanSUM' query in the workbook." type="5" refreshedVersion="8" background="1" saveData="1">
    <dbPr connection="Provider=Microsoft.Mashup.OleDb.1;Data Source=$Workbook$;Location=LCS88NCaienlochanSUM;Extended Properties=&quot;&quot;" command="SELECT * FROM [LCS88NCaienlochanSUM]"/>
  </connection>
  <connection id="2" xr16:uid="{2EBBA621-26E6-4FAA-8C96-A927825AE3B4}" keepAlive="1" name="Query - LCS88NCaienlochanSUM (2)" description="Connection to the 'LCS88NCaienlochanSUM (2)' query in the workbook." type="5" refreshedVersion="8" background="1" saveData="1">
    <dbPr connection="Provider=Microsoft.Mashup.OleDb.1;Data Source=$Workbook$;Location=&quot;LCS88NCaienlochanSUM (2)&quot;;Extended Properties=&quot;&quot;" command="SELECT * FROM [LCS88NCaienlochanSUM (2)]"/>
  </connection>
  <connection id="3" xr16:uid="{298E7D24-5A64-42F3-A325-253782C6F422}" keepAlive="1" name="Query - LCS88NCaienlochanSUM (3)" description="Connection to the 'LCS88NCaienlochanSUM (3)' query in the workbook." type="5" refreshedVersion="8" background="1" saveData="1">
    <dbPr connection="Provider=Microsoft.Mashup.OleDb.1;Data Source=$Workbook$;Location=&quot;LCS88NCaienlochanSUM (3)&quot;;Extended Properties=&quot;&quot;" command="SELECT * FROM [LCS88NCaienlochanSUM (3)]"/>
  </connection>
  <connection id="4" xr16:uid="{35BAA5E8-676D-4963-87E3-C0DB7DBB1026}" keepAlive="1" name="Query - LCS88NPropertiesSUM" description="Connection to the 'LCS88NPropertiesSUM' query in the workbook." type="5" refreshedVersion="8" background="1" saveData="1">
    <dbPr connection="Provider=Microsoft.Mashup.OleDb.1;Data Source=$Workbook$;Location=LCS88NPropertiesSUM;Extended Properties=&quot;&quot;" command="SELECT * FROM [LCS88NPropertiesSUM]"/>
  </connection>
  <connection id="5" xr16:uid="{B8788812-C02D-4B76-B6C7-B78DAEE2B6B1}" keepAlive="1" name="Query - LCS88NPropertiesSUM (2)" description="Connection to the 'LCS88NPropertiesSUM (2)' query in the workbook." type="5" refreshedVersion="8" background="1" saveData="1">
    <dbPr connection="Provider=Microsoft.Mashup.OleDb.1;Data Source=$Workbook$;Location=&quot;LCS88NPropertiesSUM (2)&quot;;Extended Properties=&quot;&quot;" command="SELECT * FROM [LCS88NPropertiesSUM (2)]"/>
  </connection>
  <connection id="6" xr16:uid="{503CDBFE-5C83-4E76-AEF5-FF34AC7CE673}" keepAlive="1" name="Query - LCS88NSG_MembersSUM" description="Connection to the 'LCS88NSG_MembersSUM' query in the workbook." type="5" refreshedVersion="8" background="1" saveData="1">
    <dbPr connection="Provider=Microsoft.Mashup.OleDb.1;Data Source=$Workbook$;Location=LCS88NSG_MembersSUM;Extended Properties=&quot;&quot;" command="SELECT * FROM [LCS88NSG_MembersSUM]"/>
  </connection>
  <connection id="7" xr16:uid="{4E660D5E-01E6-4F93-BB15-9116EAC69C90}" keepAlive="1" name="Query - LCS88NSG_MembersSUM (2)" description="Connection to the 'LCS88NSG_MembersSUM (2)' query in the workbook." type="5" refreshedVersion="8" background="1" saveData="1">
    <dbPr connection="Provider=Microsoft.Mashup.OleDb.1;Data Source=$Workbook$;Location=&quot;LCS88NSG_MembersSUM (2)&quot;;Extended Properties=&quot;&quot;" command="SELECT * FROM [LCS88NSG_MembersSUM (2)]"/>
  </connection>
  <connection id="8" xr16:uid="{6DA5E7D6-BE4C-48F1-A762-C09E281930B4}" keepAlive="1" name="Query - LCS88Section7SUM" description="Connection to the 'LCS88Section7SUM' query in the workbook." type="5" refreshedVersion="8" background="1" saveData="1">
    <dbPr connection="Provider=Microsoft.Mashup.OleDb.1;Data Source=$Workbook$;Location=LCS88Section7SUM;Extended Properties=&quot;&quot;" command="SELECT * FROM [LCS88Section7SUM]"/>
  </connection>
  <connection id="9" xr16:uid="{468CEF9E-0439-43DB-AF4C-E644CE7037B1}" keepAlive="1" name="Query - LCS88Section7SUM (2)" description="Connection to the 'LCS88Section7SUM (2)' query in the workbook." type="5" refreshedVersion="8" background="1" saveData="1">
    <dbPr connection="Provider=Microsoft.Mashup.OleDb.1;Data Source=$Workbook$;Location=&quot;LCS88Section7SUM (2)&quot;;Extended Properties=&quot;&quot;" command="SELECT * FROM [LCS88Section7SUM (2)]"/>
  </connection>
  <connection id="10" xr16:uid="{376E1B6A-F2CF-437C-A804-90F45B5ED4B1}" keepAlive="1" name="Query - LCS88Section7SUM (3)" description="Connection to the 'LCS88Section7SUM (3)' query in the workbook." type="5" refreshedVersion="8" background="1" saveData="1">
    <dbPr connection="Provider=Microsoft.Mashup.OleDb.1;Data Source=$Workbook$;Location=&quot;LCS88Section7SUM (3)&quot;;Extended Properties=&quot;&quot;" command="SELECT * FROM [LCS88Section7SUM (3)]"/>
  </connection>
  <connection id="11" xr16:uid="{66E1573C-881C-4CCE-BC1C-0261AC2E2F72}" keepAlive="1" name="Query - LCS88Section7SUM (4)" description="Connection to the 'LCS88Section7SUM (4)' query in the workbook." type="5" refreshedVersion="8" background="1" saveData="1">
    <dbPr connection="Provider=Microsoft.Mashup.OleDb.1;Data Source=$Workbook$;Location=&quot;LCS88Section7SUM (4)&quot;;Extended Properties=&quot;&quot;" command="SELECT * FROM [LCS88Section7SUM (4)]"/>
  </connection>
</connections>
</file>

<file path=xl/sharedStrings.xml><?xml version="1.0" encoding="utf-8"?>
<sst xmlns="http://schemas.openxmlformats.org/spreadsheetml/2006/main" count="67" uniqueCount="26">
  <si>
    <t>LCS_LABEL</t>
  </si>
  <si>
    <t>Sum_AREA</t>
  </si>
  <si>
    <t>blanket bog &amp; peatlands</t>
  </si>
  <si>
    <t>broadleaved woodland</t>
  </si>
  <si>
    <t>cliffs</t>
  </si>
  <si>
    <t>coarse grassland</t>
  </si>
  <si>
    <t>coniferous plantation</t>
  </si>
  <si>
    <t>heather moor</t>
  </si>
  <si>
    <t>improved grassland</t>
  </si>
  <si>
    <t>mixed woodland</t>
  </si>
  <si>
    <t>montane vegetation</t>
  </si>
  <si>
    <t>open canopy young plantation</t>
  </si>
  <si>
    <t>recently ploughed land</t>
  </si>
  <si>
    <t>smooth grassland</t>
  </si>
  <si>
    <t>water</t>
  </si>
  <si>
    <t>woodland recently felled</t>
  </si>
  <si>
    <t>LCS88 Section 7 Summary</t>
  </si>
  <si>
    <t>arable</t>
  </si>
  <si>
    <t>factories &amp; urban</t>
  </si>
  <si>
    <t>recreational land</t>
  </si>
  <si>
    <t>LCS88 SG Members Summary</t>
  </si>
  <si>
    <t>LCS88 Caenlochan Summary</t>
  </si>
  <si>
    <t>recently felled woodland</t>
  </si>
  <si>
    <t>TOTAL:</t>
  </si>
  <si>
    <t>Column1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</si>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</sst>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1" fontId="0" fillId="0" borderId="0" xfId="0" applyNumberFormat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</dxf>
    <dxf>
      <numFmt numFmtId="1" formatCode="0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7" xr16:uid="{1936ACE3-2C07-4C54-B55D-9F106EC57F13}" autoFormatId="16" applyNumberFormats="0" applyBorderFormats="0" applyFontFormats="0" applyPatternFormats="0" applyAlignmentFormats="0" applyWidthHeightFormats="0">
  <queryTableRefresh nextId="6" unboundColumnsRight="1">
    <queryTableFields count="3">
      <queryTableField id="2" name="LCS_LABEL" tableColumnId="2"/>
      <queryTableField id="4" name="Sum_AREA" tableColumnId="4"/>
      <queryTableField id="5" dataBound="0" tableColumnId="1"/>
    </queryTableFields>
    <queryTableDeletedFields count="2">
      <deletedField name="FID"/>
      <deletedField name="Cnt_LCS_LABEL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06812242-C3CB-4256-87C7-B917AC07B645}" autoFormatId="16" applyNumberFormats="0" applyBorderFormats="0" applyFontFormats="0" applyPatternFormats="0" applyAlignmentFormats="0" applyWidthHeightFormats="0">
  <queryTableRefresh nextId="6" unboundColumnsRight="1">
    <queryTableFields count="3">
      <queryTableField id="2" name="LCS_LABEL" tableColumnId="2"/>
      <queryTableField id="4" name="Sum_AREA" tableColumnId="4"/>
      <queryTableField id="5" dataBound="0" tableColumnId="1"/>
    </queryTableFields>
    <queryTableDeletedFields count="2">
      <deletedField name="FID"/>
      <deletedField name="Cnt_LCS_LABEL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" xr16:uid="{5E691F5F-7C3C-4E25-897B-5773BCBC5D7A}" autoFormatId="16" applyNumberFormats="0" applyBorderFormats="0" applyFontFormats="0" applyPatternFormats="0" applyAlignmentFormats="0" applyWidthHeightFormats="0">
  <queryTableRefresh nextId="6" unboundColumnsRight="1">
    <queryTableFields count="3">
      <queryTableField id="2" name="LCS_LABEL" tableColumnId="2"/>
      <queryTableField id="4" name="Sum_AREA" tableColumnId="4"/>
      <queryTableField id="5" dataBound="0" tableColumnId="1"/>
    </queryTableFields>
    <queryTableDeletedFields count="2">
      <deletedField name="FID"/>
      <deletedField name="Cnt_LCS_LABEL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F2DF7F-D390-41F7-84E7-B55D1F1018DD}" name="LCS88NSG_MembersSUM9" displayName="LCS88NSG_MembersSUM9" ref="A2:C19" tableType="queryTable" totalsRowShown="0">
  <autoFilter ref="A2:C19" xr:uid="{26F2DF7F-D390-41F7-84E7-B55D1F1018DD}"/>
  <tableColumns count="3">
    <tableColumn id="2" xr3:uid="{E3F82516-28A0-4D4F-8924-30D1C7F994F7}" uniqueName="2" name="LCS_LABEL" queryTableFieldId="2" dataDxfId="8"/>
    <tableColumn id="4" xr3:uid="{9E435ABD-37EE-4568-B61B-ECD7DB1ECDCF}" uniqueName="4" name="Sum_AREA" queryTableFieldId="4" dataDxfId="7"/>
    <tableColumn id="1" xr3:uid="{6F3A1E8A-DD60-4B7B-B0D0-4C02D3D7139F}" uniqueName="1" name="Column1" queryTableFieldId="5" dataDxfId="6">
      <calculatedColumnFormula>(LCS88NSG_MembersSUM9[[#This Row],[Sum_AREA]]/50532)*100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EE0809-2B09-451B-AE4F-57A6AE14A6BF}" name="LCS88Section7SUM62" displayName="LCS88Section7SUM62" ref="E2:G19" tableType="queryTable" totalsRowShown="0">
  <autoFilter ref="E2:G19" xr:uid="{F2EE0809-2B09-451B-AE4F-57A6AE14A6BF}"/>
  <tableColumns count="3">
    <tableColumn id="2" xr3:uid="{D7144395-528C-482A-A468-204DEBAA4D03}" uniqueName="2" name="LCS_LABEL" queryTableFieldId="2" dataDxfId="5"/>
    <tableColumn id="4" xr3:uid="{5345C880-D0D0-4F4B-B7A0-7A49FFC88CEA}" uniqueName="4" name="Sum_AREA" queryTableFieldId="4" dataDxfId="4"/>
    <tableColumn id="1" xr3:uid="{ED93E691-907A-4A61-BB5E-2100C447E1EC}" uniqueName="1" name="Column1" queryTableFieldId="5" dataDxfId="3">
      <calculatedColumnFormula>(LCS88Section7SUM62[[#This Row],[Sum_AREA]]/21336)*100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8E9F7C-3857-4A60-B81B-0F0F9FC27D72}" name="LCS88NCaienlochanSUM103" displayName="LCS88NCaienlochanSUM103" ref="I2:K14" tableType="queryTable" totalsRowShown="0">
  <autoFilter ref="I2:K14" xr:uid="{C28E9F7C-3857-4A60-B81B-0F0F9FC27D72}"/>
  <tableColumns count="3">
    <tableColumn id="2" xr3:uid="{81DD4B08-9413-431E-8762-524A41352336}" uniqueName="2" name="LCS_LABEL" queryTableFieldId="2" dataDxfId="2"/>
    <tableColumn id="4" xr3:uid="{7231564B-F024-443D-904A-775258A58724}" uniqueName="4" name="Sum_AREA" queryTableFieldId="4" dataDxfId="1"/>
    <tableColumn id="1" xr3:uid="{9BB16FCD-1842-4F6E-B3FF-20DF7976B8DF}" uniqueName="1" name="Column1" queryTableFieldId="5" dataDxfId="0">
      <calculatedColumnFormula>(LCS88NCaienlochanSUM103[[#This Row],[Sum_AREA]]/4947)*100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88B5-439C-4D63-A80E-ED9B3572F1EC}">
  <dimension ref="A1:K21"/>
  <sheetViews>
    <sheetView tabSelected="1" workbookViewId="0">
      <selection activeCell="M13" sqref="M13"/>
    </sheetView>
  </sheetViews>
  <sheetFormatPr defaultRowHeight="14.5" x14ac:dyDescent="0.35"/>
  <cols>
    <col min="1" max="1" width="28.6328125" customWidth="1"/>
    <col min="2" max="2" width="15" customWidth="1"/>
    <col min="5" max="6" width="25.6328125" customWidth="1"/>
    <col min="9" max="10" width="25.6328125" customWidth="1"/>
  </cols>
  <sheetData>
    <row r="1" spans="1:11" x14ac:dyDescent="0.35">
      <c r="A1" s="7" t="s">
        <v>20</v>
      </c>
      <c r="B1" s="7"/>
      <c r="C1" s="1" t="s">
        <v>25</v>
      </c>
      <c r="E1" s="7" t="s">
        <v>16</v>
      </c>
      <c r="F1" s="7"/>
      <c r="G1" s="1" t="s">
        <v>25</v>
      </c>
      <c r="I1" s="7" t="s">
        <v>21</v>
      </c>
      <c r="J1" s="7"/>
      <c r="K1" s="1" t="s">
        <v>25</v>
      </c>
    </row>
    <row r="2" spans="1:11" x14ac:dyDescent="0.35">
      <c r="A2" t="s">
        <v>0</v>
      </c>
      <c r="B2" t="s">
        <v>1</v>
      </c>
      <c r="C2" t="s">
        <v>24</v>
      </c>
      <c r="E2" t="s">
        <v>0</v>
      </c>
      <c r="F2" t="s">
        <v>1</v>
      </c>
      <c r="G2" t="s">
        <v>24</v>
      </c>
      <c r="I2" t="s">
        <v>0</v>
      </c>
      <c r="J2" t="s">
        <v>1</v>
      </c>
      <c r="K2" t="s">
        <v>24</v>
      </c>
    </row>
    <row r="3" spans="1:11" x14ac:dyDescent="0.35">
      <c r="A3" t="s">
        <v>17</v>
      </c>
      <c r="B3" s="3">
        <v>177</v>
      </c>
      <c r="C3" s="3">
        <f>(LCS88NSG_MembersSUM9[[#This Row],[Sum_AREA]]/50532)*100</f>
        <v>0.35027309427689385</v>
      </c>
      <c r="E3" t="s">
        <v>17</v>
      </c>
      <c r="F3" s="3">
        <v>0</v>
      </c>
      <c r="G3" s="1">
        <f>(LCS88Section7SUM62[[#This Row],[Sum_AREA]]/21336)*100</f>
        <v>0</v>
      </c>
      <c r="I3" t="s">
        <v>17</v>
      </c>
      <c r="J3" s="3">
        <v>0</v>
      </c>
      <c r="K3" s="3">
        <f>(LCS88NCaienlochanSUM103[[#This Row],[Sum_AREA]]/4947)*100</f>
        <v>0</v>
      </c>
    </row>
    <row r="4" spans="1:11" x14ac:dyDescent="0.35">
      <c r="A4" t="s">
        <v>2</v>
      </c>
      <c r="B4" s="3">
        <v>7371</v>
      </c>
      <c r="C4" s="3">
        <f>(LCS88NSG_MembersSUM9[[#This Row],[Sum_AREA]]/50532)*100</f>
        <v>14.586796485395393</v>
      </c>
      <c r="E4" t="s">
        <v>2</v>
      </c>
      <c r="F4" s="3">
        <v>4861.5845351815224</v>
      </c>
      <c r="G4" s="3">
        <f>(LCS88Section7SUM62[[#This Row],[Sum_AREA]]/21336)*100</f>
        <v>22.785829280003387</v>
      </c>
      <c r="I4" t="s">
        <v>2</v>
      </c>
      <c r="J4" s="3">
        <v>2048.0798793807626</v>
      </c>
      <c r="K4" s="3">
        <f>(LCS88NCaienlochanSUM103[[#This Row],[Sum_AREA]]/4947)*100</f>
        <v>41.400442275738072</v>
      </c>
    </row>
    <row r="5" spans="1:11" x14ac:dyDescent="0.35">
      <c r="A5" t="s">
        <v>3</v>
      </c>
      <c r="B5" s="3">
        <v>429</v>
      </c>
      <c r="C5" s="3">
        <f>(LCS88NSG_MembersSUM9[[#This Row],[Sum_AREA]]/50532)*100</f>
        <v>0.84896699121348851</v>
      </c>
      <c r="E5" t="s">
        <v>3</v>
      </c>
      <c r="F5" s="3">
        <v>71.384937331080437</v>
      </c>
      <c r="G5" s="3">
        <f>(LCS88Section7SUM62[[#This Row],[Sum_AREA]]/21336)*100</f>
        <v>0.33457507185545765</v>
      </c>
      <c r="I5" t="s">
        <v>3</v>
      </c>
      <c r="J5" s="3">
        <v>1.9794541597366331</v>
      </c>
      <c r="K5" s="3">
        <f>(LCS88NCaienlochanSUM103[[#This Row],[Sum_AREA]]/4947)*100</f>
        <v>4.0013223362373826E-2</v>
      </c>
    </row>
    <row r="6" spans="1:11" x14ac:dyDescent="0.35">
      <c r="A6" t="s">
        <v>4</v>
      </c>
      <c r="B6" s="3">
        <v>189</v>
      </c>
      <c r="C6" s="3">
        <f>(LCS88NSG_MembersSUM9[[#This Row],[Sum_AREA]]/50532)*100</f>
        <v>0.37402042270244595</v>
      </c>
      <c r="E6" t="s">
        <v>4</v>
      </c>
      <c r="F6" s="3">
        <v>67.976603269577026</v>
      </c>
      <c r="G6" s="3">
        <f>(LCS88Section7SUM62[[#This Row],[Sum_AREA]]/21336)*100</f>
        <v>0.31860050276329688</v>
      </c>
      <c r="I6" t="s">
        <v>4</v>
      </c>
      <c r="J6" s="3">
        <v>99.831496998667717</v>
      </c>
      <c r="K6" s="3">
        <f>(LCS88NCaienlochanSUM103[[#This Row],[Sum_AREA]]/4947)*100</f>
        <v>2.0180209621723817</v>
      </c>
    </row>
    <row r="7" spans="1:11" x14ac:dyDescent="0.35">
      <c r="A7" t="s">
        <v>5</v>
      </c>
      <c r="B7" s="3">
        <v>86.238859176635742</v>
      </c>
      <c r="C7" s="3">
        <f>(LCS88NSG_MembersSUM9[[#This Row],[Sum_AREA]]/50532)*100</f>
        <v>0.17066187599270907</v>
      </c>
      <c r="E7" t="s">
        <v>5</v>
      </c>
      <c r="F7" s="3">
        <v>86.238859176635742</v>
      </c>
      <c r="G7" s="3">
        <f>(LCS88Section7SUM62[[#This Row],[Sum_AREA]]/21336)*100</f>
        <v>0.40419412812446448</v>
      </c>
      <c r="I7" t="s">
        <v>5</v>
      </c>
      <c r="J7" s="3">
        <v>42.976463317871094</v>
      </c>
      <c r="K7" s="3">
        <f>(LCS88NCaienlochanSUM103[[#This Row],[Sum_AREA]]/4947)*100</f>
        <v>0.86873788796990281</v>
      </c>
    </row>
    <row r="8" spans="1:11" x14ac:dyDescent="0.35">
      <c r="A8" t="s">
        <v>6</v>
      </c>
      <c r="B8" s="3">
        <v>4525</v>
      </c>
      <c r="C8" s="3">
        <f>(LCS88NSG_MembersSUM9[[#This Row],[Sum_AREA]]/50532)*100</f>
        <v>8.9547217604686136</v>
      </c>
      <c r="E8" t="s">
        <v>6</v>
      </c>
      <c r="F8" s="3">
        <v>1328.1642145216465</v>
      </c>
      <c r="G8" s="3">
        <f>(LCS88Section7SUM62[[#This Row],[Sum_AREA]]/21336)*100</f>
        <v>6.2249916316162661</v>
      </c>
      <c r="I8" t="s">
        <v>6</v>
      </c>
      <c r="J8" s="3">
        <v>4.6535205841064453</v>
      </c>
      <c r="K8" s="3">
        <f>(LCS88NCaienlochanSUM103[[#This Row],[Sum_AREA]]/4947)*100</f>
        <v>9.4067527473346388E-2</v>
      </c>
    </row>
    <row r="9" spans="1:11" x14ac:dyDescent="0.35">
      <c r="A9" t="s">
        <v>7</v>
      </c>
      <c r="B9" s="3">
        <v>25935</v>
      </c>
      <c r="C9" s="3">
        <f>(LCS88NSG_MembersSUM9[[#This Row],[Sum_AREA]]/50532)*100</f>
        <v>51.323913559724531</v>
      </c>
      <c r="E9" t="s">
        <v>7</v>
      </c>
      <c r="F9" s="3">
        <v>10568.166176416911</v>
      </c>
      <c r="G9" s="3">
        <f>(LCS88Section7SUM62[[#This Row],[Sum_AREA]]/21336)*100</f>
        <v>49.532087441024139</v>
      </c>
      <c r="I9" t="s">
        <v>7</v>
      </c>
      <c r="J9" s="3">
        <v>1622.1882255673409</v>
      </c>
      <c r="K9" s="3">
        <f>(LCS88NCaienlochanSUM103[[#This Row],[Sum_AREA]]/4947)*100</f>
        <v>32.7913528515735</v>
      </c>
    </row>
    <row r="10" spans="1:11" x14ac:dyDescent="0.35">
      <c r="A10" t="s">
        <v>8</v>
      </c>
      <c r="B10" s="3">
        <v>3703</v>
      </c>
      <c r="C10" s="3">
        <f>(LCS88NSG_MembersSUM9[[#This Row],[Sum_AREA]]/50532)*100</f>
        <v>7.3280297633182929</v>
      </c>
      <c r="E10" t="s">
        <v>8</v>
      </c>
      <c r="F10" s="3">
        <v>1112.6911581913009</v>
      </c>
      <c r="G10" s="3">
        <f>(LCS88Section7SUM62[[#This Row],[Sum_AREA]]/21336)*100</f>
        <v>5.2150879180319691</v>
      </c>
      <c r="I10" t="s">
        <v>10</v>
      </c>
      <c r="J10" s="3">
        <v>0</v>
      </c>
      <c r="K10" s="3">
        <f>(LCS88NCaienlochanSUM103[[#This Row],[Sum_AREA]]/4947)*100</f>
        <v>0</v>
      </c>
    </row>
    <row r="11" spans="1:11" x14ac:dyDescent="0.35">
      <c r="A11" t="s">
        <v>9</v>
      </c>
      <c r="B11" s="3">
        <v>200</v>
      </c>
      <c r="C11" s="3">
        <f>(LCS88NSG_MembersSUM9[[#This Row],[Sum_AREA]]/50532)*100</f>
        <v>0.39578880709253539</v>
      </c>
      <c r="E11" t="s">
        <v>9</v>
      </c>
      <c r="F11" s="3">
        <v>19.123924612998962</v>
      </c>
      <c r="G11" s="3">
        <f>(LCS88Section7SUM62[[#This Row],[Sum_AREA]]/21336)*100</f>
        <v>8.9632192599357716E-2</v>
      </c>
      <c r="I11" t="s">
        <v>13</v>
      </c>
      <c r="J11" s="3">
        <v>0</v>
      </c>
      <c r="K11" s="3">
        <f>(LCS88NCaienlochanSUM103[[#This Row],[Sum_AREA]]/4947)*100</f>
        <v>0</v>
      </c>
    </row>
    <row r="12" spans="1:11" x14ac:dyDescent="0.35">
      <c r="A12" t="s">
        <v>10</v>
      </c>
      <c r="B12" s="3">
        <v>3090</v>
      </c>
      <c r="C12" s="3">
        <f>(LCS88NSG_MembersSUM9[[#This Row],[Sum_AREA]]/50532)*100</f>
        <v>6.1149370695796721</v>
      </c>
      <c r="E12" t="s">
        <v>10</v>
      </c>
      <c r="F12" s="3">
        <v>1637.5049772262573</v>
      </c>
      <c r="G12" s="3">
        <f>(LCS88Section7SUM62[[#This Row],[Sum_AREA]]/21336)*100</f>
        <v>7.6748452250949439</v>
      </c>
      <c r="I12" t="s">
        <v>10</v>
      </c>
      <c r="J12" s="3">
        <v>1085.7988822460175</v>
      </c>
      <c r="K12" s="3">
        <f>(LCS88NCaienlochanSUM103[[#This Row],[Sum_AREA]]/4947)*100</f>
        <v>21.948633156377955</v>
      </c>
    </row>
    <row r="13" spans="1:11" x14ac:dyDescent="0.35">
      <c r="A13" t="s">
        <v>11</v>
      </c>
      <c r="B13" s="3">
        <v>373</v>
      </c>
      <c r="C13" s="3">
        <f>(LCS88NSG_MembersSUM9[[#This Row],[Sum_AREA]]/50532)*100</f>
        <v>0.73814612522757861</v>
      </c>
      <c r="E13" t="s">
        <v>11</v>
      </c>
      <c r="F13" s="3">
        <v>15.996476531028748</v>
      </c>
      <c r="G13" s="3">
        <f>(LCS88Section7SUM62[[#This Row],[Sum_AREA]]/21336)*100</f>
        <v>7.4974111975200347E-2</v>
      </c>
      <c r="I13" t="s">
        <v>11</v>
      </c>
      <c r="J13" s="3">
        <v>0</v>
      </c>
      <c r="K13" s="3">
        <f>(LCS88NCaienlochanSUM103[[#This Row],[Sum_AREA]]/4947)*100</f>
        <v>0</v>
      </c>
    </row>
    <row r="14" spans="1:11" x14ac:dyDescent="0.35">
      <c r="A14" t="s">
        <v>12</v>
      </c>
      <c r="B14" s="3">
        <v>255</v>
      </c>
      <c r="C14" s="3">
        <f>(LCS88NSG_MembersSUM9[[#This Row],[Sum_AREA]]/50532)*100</f>
        <v>0.50463072904298267</v>
      </c>
      <c r="E14" t="s">
        <v>12</v>
      </c>
      <c r="F14" s="3">
        <v>0.34496352076530501</v>
      </c>
      <c r="G14" s="3">
        <f>(LCS88Section7SUM62[[#This Row],[Sum_AREA]]/21336)*100</f>
        <v>1.6168144017871438E-3</v>
      </c>
      <c r="I14" t="s">
        <v>12</v>
      </c>
      <c r="J14" s="3">
        <v>0</v>
      </c>
      <c r="K14" s="3">
        <f>(LCS88NCaienlochanSUM103[[#This Row],[Sum_AREA]]/4947)*100</f>
        <v>0</v>
      </c>
    </row>
    <row r="15" spans="1:11" x14ac:dyDescent="0.35">
      <c r="A15" t="s">
        <v>13</v>
      </c>
      <c r="B15" s="3">
        <v>3761</v>
      </c>
      <c r="C15" s="3">
        <f>(LCS88NSG_MembersSUM9[[#This Row],[Sum_AREA]]/50532)*100</f>
        <v>7.4428085173751279</v>
      </c>
      <c r="E15" t="s">
        <v>13</v>
      </c>
      <c r="F15" s="3">
        <v>1514.0164127349854</v>
      </c>
      <c r="G15" s="3">
        <f>(LCS88Section7SUM62[[#This Row],[Sum_AREA]]/21336)*100</f>
        <v>7.0960649265794222</v>
      </c>
      <c r="I15" s="2" t="s">
        <v>13</v>
      </c>
      <c r="J15" s="4">
        <v>40.993553161621094</v>
      </c>
      <c r="K15" s="3">
        <v>1</v>
      </c>
    </row>
    <row r="16" spans="1:11" x14ac:dyDescent="0.35">
      <c r="A16" t="s">
        <v>14</v>
      </c>
      <c r="B16" s="3">
        <v>261</v>
      </c>
      <c r="C16" s="3">
        <f>(LCS88NSG_MembersSUM9[[#This Row],[Sum_AREA]]/50532)*100</f>
        <v>0.5165043932557587</v>
      </c>
      <c r="E16" t="s">
        <v>14</v>
      </c>
      <c r="F16" s="3">
        <v>30.492156028747559</v>
      </c>
      <c r="G16" s="3">
        <f>(LCS88Section7SUM62[[#This Row],[Sum_AREA]]/21336)*100</f>
        <v>0.14291411712011418</v>
      </c>
      <c r="I16" t="s">
        <v>14</v>
      </c>
      <c r="J16" s="1">
        <v>0</v>
      </c>
      <c r="K16" s="3"/>
    </row>
    <row r="17" spans="1:11" x14ac:dyDescent="0.35">
      <c r="A17" t="s">
        <v>15</v>
      </c>
      <c r="B17" s="3">
        <v>143</v>
      </c>
      <c r="C17" s="3">
        <f>(LCS88NSG_MembersSUM9[[#This Row],[Sum_AREA]]/50532)*100</f>
        <v>0.28298899707116282</v>
      </c>
      <c r="E17" t="s">
        <v>15</v>
      </c>
      <c r="F17" s="3">
        <v>22.330451011657715</v>
      </c>
      <c r="G17" s="3">
        <f>(LCS88Section7SUM62[[#This Row],[Sum_AREA]]/21336)*100</f>
        <v>0.10466090650383256</v>
      </c>
      <c r="I17" t="s">
        <v>22</v>
      </c>
      <c r="J17" s="1">
        <v>0</v>
      </c>
      <c r="K17" s="3"/>
    </row>
    <row r="18" spans="1:11" x14ac:dyDescent="0.35">
      <c r="A18" t="s">
        <v>18</v>
      </c>
      <c r="B18" s="3">
        <v>17</v>
      </c>
      <c r="C18" s="3">
        <f>(LCS88NSG_MembersSUM9[[#This Row],[Sum_AREA]]/50532)*100</f>
        <v>3.3642048602865515E-2</v>
      </c>
      <c r="E18" t="s">
        <v>18</v>
      </c>
      <c r="F18" s="3">
        <v>0</v>
      </c>
      <c r="G18" s="3">
        <f>(LCS88Section7SUM62[[#This Row],[Sum_AREA]]/21336)*100</f>
        <v>0</v>
      </c>
      <c r="I18" t="s">
        <v>18</v>
      </c>
      <c r="J18" s="1">
        <v>0</v>
      </c>
      <c r="K18" s="3"/>
    </row>
    <row r="19" spans="1:11" x14ac:dyDescent="0.35">
      <c r="A19" t="s">
        <v>19</v>
      </c>
      <c r="B19" s="3">
        <v>17</v>
      </c>
      <c r="C19" s="3">
        <f>(LCS88NSG_MembersSUM9[[#This Row],[Sum_AREA]]/50532)*100</f>
        <v>3.3642048602865515E-2</v>
      </c>
      <c r="E19" t="s">
        <v>19</v>
      </c>
      <c r="F19" s="3">
        <v>0</v>
      </c>
      <c r="G19" s="3">
        <f>(LCS88Section7SUM62[[#This Row],[Sum_AREA]]/21336)*100</f>
        <v>0</v>
      </c>
      <c r="I19" t="s">
        <v>19</v>
      </c>
      <c r="J19" s="1">
        <v>0</v>
      </c>
      <c r="K19" s="3"/>
    </row>
    <row r="21" spans="1:11" x14ac:dyDescent="0.35">
      <c r="B21" s="5">
        <f>(B3+B4+B5+B6+B7+B8+B9+B10+B11+B12+B13+B14+B15+B16+B17+B18+B19)</f>
        <v>50532.238859176636</v>
      </c>
      <c r="C21" s="5">
        <f>(C3+C4+C5+C6+C7+C8+C9+C10+C11+C12+C13+C14+C15+C16+C17+C18+C19)</f>
        <v>100.00047268894292</v>
      </c>
      <c r="E21" s="6" t="s">
        <v>23</v>
      </c>
      <c r="F21" s="5">
        <f>(F3+F4+F5+F6+F7+F8+F9+F10+F11+F12+F13+F14+F15+F16+F17+F18+F19)</f>
        <v>21336.015845755115</v>
      </c>
      <c r="G21" s="5">
        <f>(G3+G4+G5+G6+G7+G8+G9+G10+G11+G12+G13+G14+G15+G16+G17+G18+G19)</f>
        <v>100.00007426769362</v>
      </c>
      <c r="J21" s="5">
        <f>(J3+J4+J5+J6+J7+J8+J9+J10+J11+J12+J13+J14+J15+J16+J17+J18+J19)</f>
        <v>4946.5014754161239</v>
      </c>
      <c r="K21" s="5">
        <f>(K3+K4+K5+K6+K7+K8+K9+K10+K11+K12+K13+K14+K15+K16+K17+K18+K19)</f>
        <v>100.16126788466752</v>
      </c>
    </row>
  </sheetData>
  <mergeCells count="3">
    <mergeCell ref="I1:J1"/>
    <mergeCell ref="A1:B1"/>
    <mergeCell ref="E1:F1"/>
  </mergeCells>
  <phoneticPr fontId="2" type="noConversion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338EB8-CE00-4625-BF12-C51B484657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LCS88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</dc:creator>
  <cp:lastModifiedBy>Victor Clements</cp:lastModifiedBy>
  <dcterms:created xsi:type="dcterms:W3CDTF">2024-07-03T08:00:03Z</dcterms:created>
  <dcterms:modified xsi:type="dcterms:W3CDTF">2024-07-19T18:55:16Z</dcterms:modified>
</cp:coreProperties>
</file>